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<sst xmlns="http://schemas.openxmlformats.org/spreadsheetml/2006/main" count="145" uniqueCount="44">
  <si>
    <t>aantal</t>
  </si>
  <si>
    <t>xxx</t>
  </si>
  <si>
    <t>Nederlandse Bond van Vogelliefhebbers (NBvV)</t>
  </si>
  <si>
    <t>naam</t>
  </si>
  <si>
    <t>adres</t>
  </si>
  <si>
    <t>telefoon</t>
  </si>
  <si>
    <t>bestelronde</t>
  </si>
  <si>
    <t>uiterlijk inleveren bij de ringencommissaris</t>
  </si>
  <si>
    <t>postcode en woonpl.</t>
  </si>
  <si>
    <t>ringmaat in mm</t>
  </si>
  <si>
    <t>volgnr. vanaf</t>
  </si>
  <si>
    <t>bedrag</t>
  </si>
  <si>
    <t>R.V.S.   ring</t>
  </si>
  <si>
    <t xml:space="preserve">aluminium ring </t>
  </si>
  <si>
    <t>totaal</t>
  </si>
  <si>
    <t>tussentotaal</t>
  </si>
  <si>
    <t>spoedbestelling 1 euro per ring extra</t>
  </si>
  <si>
    <t>behandelingskosten</t>
  </si>
  <si>
    <t>zet X wat van toepassing is</t>
  </si>
  <si>
    <t>spoedbestelling</t>
  </si>
  <si>
    <t>nieuw lid</t>
  </si>
  <si>
    <t>FFFF</t>
  </si>
  <si>
    <t>Informatie voor de ringencommissaris</t>
  </si>
  <si>
    <t>uitleverdatum na</t>
  </si>
  <si>
    <t>wordt contant voldaan aan de ringencommissaris</t>
  </si>
  <si>
    <t>Bij nieuwe leden worden geen kosten voor spoedbestelling en behandelingskosten bere-kend, mits ringen besteld wor-den binnen 3 maanden na aanmelding bij de Bond. Van deze regeling kan men slechts 1 maal gebruik maken.</t>
  </si>
  <si>
    <t>kweeknr.:</t>
  </si>
  <si>
    <t>***</t>
  </si>
  <si>
    <t xml:space="preserve"> </t>
  </si>
  <si>
    <t>ringen</t>
  </si>
  <si>
    <t>21 ct</t>
  </si>
  <si>
    <t>36 ct</t>
  </si>
  <si>
    <t>178 ct</t>
  </si>
  <si>
    <t>77 ct</t>
  </si>
  <si>
    <t>overmaking op NL05 INGB 0005339101 t.n.v. de EVvV</t>
  </si>
  <si>
    <t>totaalbedrag</t>
  </si>
  <si>
    <t>kunststof ring</t>
  </si>
  <si>
    <r>
      <t xml:space="preserve">bestelronde nummer </t>
    </r>
    <r>
      <rPr>
        <b/>
        <sz val="11"/>
        <color indexed="10"/>
        <rFont val="Calibri"/>
        <family val="2"/>
      </rPr>
      <t>(tik in nr.)</t>
    </r>
    <r>
      <rPr>
        <b/>
        <sz val="11"/>
        <color indexed="8"/>
        <rFont val="Calibri"/>
        <family val="2"/>
      </rPr>
      <t xml:space="preserve"> :</t>
    </r>
  </si>
  <si>
    <t>Ik bestel de volgende ringen voor het broedjaar 2019</t>
  </si>
  <si>
    <t>BESTELFORMULIER voor normale ringen  RINGJAAR 2019</t>
  </si>
  <si>
    <t>ringkleur 2019:     ZWART</t>
  </si>
  <si>
    <t>Eerste Vereniging van Vogelvrienden           afd. code  A39</t>
  </si>
  <si>
    <t>gekleurde ring</t>
  </si>
  <si>
    <t>binnen en buiten gekleurd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</si>
</sst>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[$-413]dddd\ d\ mmmm\ yyyy"/>
    <numFmt numFmtId="166" formatCode="\h\o\o\fd\le\t\te\r"/>
  </numFmts>
  <fonts count="54">
    <font>
      <sz val="11"/>
      <color theme="1"/>
      <name val="Calibri"/>
      <family val="2"/>
    </font>
    <font>
      <sz val="11"/>
      <color indexed="8"/>
      <name val="Verdan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Wingdings"/>
      <family val="0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F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/>
      <top/>
      <bottom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>
        <color indexed="63"/>
      </right>
      <top style="double"/>
      <bottom/>
    </border>
    <border>
      <left style="thin"/>
      <right>
        <color indexed="63"/>
      </right>
      <top/>
      <bottom style="double"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/>
      <right style="thin"/>
      <top style="thin"/>
      <bottom style="double"/>
    </border>
    <border>
      <left style="double"/>
      <right/>
      <top/>
      <bottom style="thin"/>
    </border>
    <border>
      <left style="double"/>
      <right style="double"/>
      <top/>
      <bottom style="thin"/>
    </border>
    <border>
      <left style="double"/>
      <right style="double"/>
      <top/>
      <bottom/>
    </border>
    <border>
      <left style="thin"/>
      <right/>
      <top style="thin"/>
      <bottom/>
    </border>
    <border>
      <left style="double"/>
      <right style="double"/>
      <top style="double"/>
      <bottom style="thin"/>
    </border>
    <border>
      <left/>
      <right style="double"/>
      <top style="double"/>
      <bottom style="double"/>
    </border>
    <border>
      <left style="double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8" fillId="0" borderId="13" xfId="0" applyNumberFormat="1" applyFont="1" applyBorder="1" applyAlignment="1">
      <alignment wrapText="1"/>
    </xf>
    <xf numFmtId="0" fontId="0" fillId="0" borderId="0" xfId="0" applyAlignment="1">
      <alignment horizontal="left" vertical="top"/>
    </xf>
    <xf numFmtId="0" fontId="48" fillId="0" borderId="14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9" fillId="0" borderId="1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19" xfId="0" applyNumberFormat="1" applyBorder="1" applyAlignment="1">
      <alignment horizontal="center" vertical="center" wrapText="1"/>
    </xf>
    <xf numFmtId="2" fontId="5" fillId="0" borderId="20" xfId="0" applyNumberFormat="1" applyFont="1" applyBorder="1" applyAlignment="1">
      <alignment vertical="center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164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164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14" fontId="3" fillId="0" borderId="2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0" fillId="0" borderId="0" xfId="0" applyFont="1" applyAlignment="1">
      <alignment/>
    </xf>
    <xf numFmtId="14" fontId="3" fillId="0" borderId="33" xfId="0" applyNumberFormat="1" applyFont="1" applyBorder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51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 textRotation="255" wrapText="1"/>
    </xf>
    <xf numFmtId="0" fontId="0" fillId="0" borderId="39" xfId="0" applyNumberFormat="1" applyBorder="1" applyAlignment="1">
      <alignment horizontal="center" vertical="top" wrapTex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41" xfId="0" applyNumberFormat="1" applyBorder="1" applyAlignment="1">
      <alignment vertical="center"/>
    </xf>
    <xf numFmtId="2" fontId="0" fillId="0" borderId="42" xfId="0" applyNumberFormat="1" applyBorder="1" applyAlignment="1">
      <alignment vertical="center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43" xfId="0" applyFont="1" applyBorder="1" applyAlignment="1">
      <alignment horizontal="center" vertical="center" textRotation="255" wrapText="1"/>
    </xf>
    <xf numFmtId="0" fontId="0" fillId="0" borderId="44" xfId="0" applyBorder="1" applyAlignment="1">
      <alignment horizontal="right" vertical="center"/>
    </xf>
    <xf numFmtId="1" fontId="0" fillId="0" borderId="45" xfId="0" applyNumberFormat="1" applyBorder="1" applyAlignment="1">
      <alignment horizontal="center" vertical="center" shrinkToFit="1"/>
    </xf>
    <xf numFmtId="2" fontId="0" fillId="0" borderId="46" xfId="0" applyNumberFormat="1" applyBorder="1" applyAlignment="1">
      <alignment vertical="center" shrinkToFit="1"/>
    </xf>
    <xf numFmtId="2" fontId="0" fillId="0" borderId="41" xfId="0" applyNumberFormat="1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 shrinkToFit="1"/>
    </xf>
    <xf numFmtId="1" fontId="4" fillId="0" borderId="23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1" fontId="0" fillId="0" borderId="0" xfId="0" applyNumberFormat="1" applyAlignment="1">
      <alignment shrinkToFit="1"/>
    </xf>
    <xf numFmtId="1" fontId="0" fillId="0" borderId="49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right" vertical="center" shrinkToFit="1"/>
    </xf>
    <xf numFmtId="2" fontId="0" fillId="0" borderId="46" xfId="0" applyNumberFormat="1" applyBorder="1" applyAlignment="1">
      <alignment horizontal="right" vertical="center" shrinkToFit="1"/>
    </xf>
    <xf numFmtId="2" fontId="0" fillId="0" borderId="40" xfId="0" applyNumberFormat="1" applyBorder="1" applyAlignment="1">
      <alignment horizontal="right" vertical="center" shrinkToFit="1"/>
    </xf>
    <xf numFmtId="2" fontId="0" fillId="0" borderId="49" xfId="0" applyNumberFormat="1" applyBorder="1" applyAlignment="1">
      <alignment horizontal="right" vertical="center"/>
    </xf>
    <xf numFmtId="166" fontId="2" fillId="0" borderId="41" xfId="0" applyNumberFormat="1" applyFont="1" applyBorder="1" applyAlignment="1">
      <alignment horizontal="center" vertical="center" textRotation="255" wrapText="1"/>
    </xf>
    <xf numFmtId="0" fontId="52" fillId="33" borderId="3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51" xfId="0" applyBorder="1" applyAlignment="1">
      <alignment horizontal="right" vertical="center" indent="1"/>
    </xf>
    <xf numFmtId="0" fontId="0" fillId="0" borderId="35" xfId="0" applyBorder="1" applyAlignment="1">
      <alignment horizontal="right" vertical="center" indent="1"/>
    </xf>
    <xf numFmtId="0" fontId="0" fillId="0" borderId="52" xfId="0" applyBorder="1" applyAlignment="1">
      <alignment horizontal="right" vertical="center" indent="1"/>
    </xf>
    <xf numFmtId="0" fontId="49" fillId="0" borderId="32" xfId="0" applyFont="1" applyBorder="1" applyAlignment="1">
      <alignment horizontal="right" vertical="center" indent="1"/>
    </xf>
    <xf numFmtId="0" fontId="49" fillId="0" borderId="53" xfId="0" applyFont="1" applyBorder="1" applyAlignment="1">
      <alignment horizontal="right" vertical="center" indent="1"/>
    </xf>
    <xf numFmtId="0" fontId="49" fillId="0" borderId="50" xfId="0" applyFont="1" applyBorder="1" applyAlignment="1">
      <alignment horizontal="right" vertical="center" indent="1"/>
    </xf>
    <xf numFmtId="0" fontId="0" fillId="0" borderId="5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0" fillId="0" borderId="63" xfId="0" applyBorder="1" applyAlignment="1">
      <alignment horizontal="right" vertical="center" indent="1"/>
    </xf>
    <xf numFmtId="0" fontId="0" fillId="0" borderId="64" xfId="0" applyBorder="1" applyAlignment="1">
      <alignment horizontal="right" vertical="center" indent="1"/>
    </xf>
    <xf numFmtId="0" fontId="0" fillId="0" borderId="65" xfId="0" applyBorder="1" applyAlignment="1">
      <alignment horizontal="right" vertical="center" indent="1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59" xfId="0" applyBorder="1" applyAlignment="1" applyProtection="1">
      <alignment horizontal="left" vertical="center" indent="1"/>
      <protection locked="0"/>
    </xf>
    <xf numFmtId="0" fontId="0" fillId="0" borderId="62" xfId="0" applyBorder="1" applyAlignment="1" applyProtection="1">
      <alignment horizontal="left" vertical="center" indent="1"/>
      <protection locked="0"/>
    </xf>
    <xf numFmtId="0" fontId="0" fillId="0" borderId="66" xfId="0" applyBorder="1" applyAlignment="1" applyProtection="1">
      <alignment horizontal="left" vertical="center" inden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8" fillId="0" borderId="32" xfId="0" applyFont="1" applyBorder="1" applyAlignment="1">
      <alignment vertical="center"/>
    </xf>
    <xf numFmtId="0" fontId="48" fillId="0" borderId="53" xfId="0" applyFont="1" applyBorder="1" applyAlignment="1">
      <alignment vertical="center"/>
    </xf>
    <xf numFmtId="0" fontId="48" fillId="0" borderId="55" xfId="0" applyFont="1" applyBorder="1" applyAlignment="1">
      <alignment vertical="center"/>
    </xf>
    <xf numFmtId="0" fontId="0" fillId="0" borderId="60" xfId="0" applyBorder="1" applyAlignment="1" applyProtection="1">
      <alignment horizontal="left" vertical="center" indent="1"/>
      <protection locked="0"/>
    </xf>
    <xf numFmtId="0" fontId="53" fillId="0" borderId="14" xfId="0" applyFont="1" applyBorder="1" applyAlignment="1">
      <alignment horizontal="left" vertical="top" wrapText="1" shrinkToFit="1"/>
    </xf>
    <xf numFmtId="0" fontId="0" fillId="0" borderId="38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67" xfId="0" applyBorder="1" applyAlignment="1">
      <alignment wrapText="1" shrinkToFit="1"/>
    </xf>
    <xf numFmtId="0" fontId="0" fillId="0" borderId="15" xfId="0" applyBorder="1" applyAlignment="1">
      <alignment wrapText="1" shrinkToFit="1"/>
    </xf>
    <xf numFmtId="0" fontId="0" fillId="0" borderId="68" xfId="0" applyBorder="1" applyAlignment="1">
      <alignment wrapText="1" shrinkToFit="1"/>
    </xf>
    <xf numFmtId="49" fontId="0" fillId="0" borderId="51" xfId="0" applyNumberFormat="1" applyBorder="1" applyAlignment="1" applyProtection="1">
      <alignment horizontal="left" vertical="center" indent="1"/>
      <protection locked="0"/>
    </xf>
    <xf numFmtId="49" fontId="0" fillId="0" borderId="35" xfId="0" applyNumberFormat="1" applyBorder="1" applyAlignment="1" applyProtection="1">
      <alignment horizontal="left" vertical="center" indent="1"/>
      <protection locked="0"/>
    </xf>
    <xf numFmtId="0" fontId="2" fillId="0" borderId="54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/>
    </xf>
    <xf numFmtId="0" fontId="6" fillId="0" borderId="51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0" fillId="0" borderId="58" xfId="0" applyBorder="1" applyAlignment="1">
      <alignment horizontal="right" vertical="center" indent="1"/>
    </xf>
    <xf numFmtId="0" fontId="0" fillId="0" borderId="59" xfId="0" applyBorder="1" applyAlignment="1">
      <alignment horizontal="right" vertical="center" indent="1"/>
    </xf>
    <xf numFmtId="0" fontId="0" fillId="0" borderId="60" xfId="0" applyBorder="1" applyAlignment="1">
      <alignment horizontal="right" vertical="center" indent="1"/>
    </xf>
    <xf numFmtId="0" fontId="0" fillId="0" borderId="54" xfId="0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3" xfId="0" applyBorder="1" applyAlignment="1" applyProtection="1">
      <alignment horizontal="left" vertical="top" indent="1"/>
      <protection locked="0"/>
    </xf>
    <xf numFmtId="0" fontId="0" fillId="0" borderId="64" xfId="0" applyBorder="1" applyAlignment="1" applyProtection="1">
      <alignment horizontal="left" vertical="top" indent="1"/>
      <protection locked="0"/>
    </xf>
    <xf numFmtId="0" fontId="0" fillId="0" borderId="65" xfId="0" applyBorder="1" applyAlignment="1" applyProtection="1">
      <alignment horizontal="left" vertical="top" indent="1"/>
      <protection locked="0"/>
    </xf>
    <xf numFmtId="0" fontId="9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48" fillId="0" borderId="54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19050</xdr:rowOff>
    </xdr:from>
    <xdr:to>
      <xdr:col>8</xdr:col>
      <xdr:colOff>542925</xdr:colOff>
      <xdr:row>1</xdr:row>
      <xdr:rowOff>123825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905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GridLines="0" tabSelected="1" view="pageLayout" workbookViewId="0" topLeftCell="A31">
      <selection activeCell="K16" sqref="K16"/>
    </sheetView>
  </sheetViews>
  <sheetFormatPr defaultColWidth="9.140625" defaultRowHeight="15"/>
  <cols>
    <col min="1" max="2" width="9.28125" style="2" customWidth="1"/>
    <col min="3" max="6" width="9.28125" style="5" customWidth="1"/>
    <col min="7" max="9" width="9.28125" style="0" customWidth="1"/>
  </cols>
  <sheetData>
    <row r="1" spans="1:9" ht="27.75" customHeight="1" thickBot="1" thickTop="1">
      <c r="A1" s="148" t="s">
        <v>39</v>
      </c>
      <c r="B1" s="149"/>
      <c r="C1" s="149"/>
      <c r="D1" s="149"/>
      <c r="E1" s="149"/>
      <c r="F1" s="150"/>
      <c r="G1" s="139" t="s">
        <v>41</v>
      </c>
      <c r="H1" s="140"/>
      <c r="I1" s="115"/>
    </row>
    <row r="2" spans="1:10" ht="18.75" customHeight="1" thickBot="1" thickTop="1">
      <c r="A2" s="94" t="s">
        <v>2</v>
      </c>
      <c r="B2" s="143"/>
      <c r="C2" s="143"/>
      <c r="D2" s="143"/>
      <c r="E2" s="143"/>
      <c r="F2" s="144"/>
      <c r="G2" s="141"/>
      <c r="H2" s="142"/>
      <c r="I2" s="116"/>
      <c r="J2" s="84"/>
    </row>
    <row r="3" spans="1:11" ht="15.75" customHeight="1" thickTop="1">
      <c r="A3" s="18" t="s">
        <v>3</v>
      </c>
      <c r="B3" s="13"/>
      <c r="C3" s="145"/>
      <c r="D3" s="146"/>
      <c r="E3" s="146"/>
      <c r="F3" s="146"/>
      <c r="G3" s="146"/>
      <c r="H3" s="146"/>
      <c r="I3" s="147"/>
      <c r="K3" s="2"/>
    </row>
    <row r="4" spans="1:13" ht="15.75" customHeight="1">
      <c r="A4" s="19" t="s">
        <v>4</v>
      </c>
      <c r="B4" s="14"/>
      <c r="C4" s="111"/>
      <c r="D4" s="112"/>
      <c r="E4" s="112"/>
      <c r="F4" s="112"/>
      <c r="G4" s="112"/>
      <c r="H4" s="112"/>
      <c r="I4" s="120"/>
      <c r="M4" s="3"/>
    </row>
    <row r="5" spans="1:12" ht="15.75" customHeight="1" thickBot="1">
      <c r="A5" s="19" t="s">
        <v>8</v>
      </c>
      <c r="B5" s="14"/>
      <c r="C5" s="111"/>
      <c r="D5" s="112"/>
      <c r="E5" s="112"/>
      <c r="F5" s="112"/>
      <c r="G5" s="112"/>
      <c r="H5" s="113"/>
      <c r="I5" s="114"/>
      <c r="L5" s="25"/>
    </row>
    <row r="6" spans="1:9" ht="15.75" customHeight="1" thickBot="1" thickTop="1">
      <c r="A6" s="20" t="s">
        <v>5</v>
      </c>
      <c r="B6" s="15"/>
      <c r="C6" s="127"/>
      <c r="D6" s="128"/>
      <c r="E6" s="128"/>
      <c r="F6" s="128"/>
      <c r="G6" s="128"/>
      <c r="H6" s="23" t="s">
        <v>26</v>
      </c>
      <c r="I6" s="24"/>
    </row>
    <row r="7" spans="1:9" ht="9" customHeight="1" thickBot="1" thickTop="1">
      <c r="A7" s="151"/>
      <c r="B7" s="152"/>
      <c r="C7" s="152"/>
      <c r="D7" s="152"/>
      <c r="E7" s="152"/>
      <c r="F7" s="152"/>
      <c r="G7" s="152"/>
      <c r="H7" s="152"/>
      <c r="I7" s="153"/>
    </row>
    <row r="8" spans="1:11" ht="15" thickBot="1" thickTop="1">
      <c r="A8" s="136" t="s">
        <v>6</v>
      </c>
      <c r="B8" s="137"/>
      <c r="C8" s="137"/>
      <c r="D8" s="137"/>
      <c r="E8" s="138"/>
      <c r="F8" s="81">
        <v>1</v>
      </c>
      <c r="G8" s="81">
        <v>2</v>
      </c>
      <c r="H8" s="81">
        <v>3</v>
      </c>
      <c r="I8" s="82">
        <v>4</v>
      </c>
      <c r="J8" s="3"/>
      <c r="K8" s="3"/>
    </row>
    <row r="9" spans="1:11" ht="15" thickTop="1">
      <c r="A9" s="155" t="s">
        <v>7</v>
      </c>
      <c r="B9" s="156"/>
      <c r="C9" s="156"/>
      <c r="D9" s="156"/>
      <c r="E9" s="157"/>
      <c r="F9" s="48">
        <v>43225</v>
      </c>
      <c r="G9" s="48">
        <v>43363</v>
      </c>
      <c r="H9" s="48">
        <v>43485</v>
      </c>
      <c r="I9" s="47">
        <v>43544</v>
      </c>
      <c r="J9" s="3"/>
      <c r="K9" s="3"/>
    </row>
    <row r="10" spans="1:11" ht="15" thickBot="1">
      <c r="A10" s="91" t="s">
        <v>23</v>
      </c>
      <c r="B10" s="92"/>
      <c r="C10" s="92"/>
      <c r="D10" s="92"/>
      <c r="E10" s="93"/>
      <c r="F10" s="49">
        <v>43374</v>
      </c>
      <c r="G10" s="49">
        <v>43449</v>
      </c>
      <c r="H10" s="49">
        <v>43556</v>
      </c>
      <c r="I10" s="36">
        <v>43600</v>
      </c>
      <c r="J10" s="3"/>
      <c r="K10" s="3"/>
    </row>
    <row r="11" spans="1:9" s="3" customFormat="1" ht="19.5" customHeight="1" thickBot="1" thickTop="1">
      <c r="A11" s="154" t="s">
        <v>38</v>
      </c>
      <c r="B11" s="118"/>
      <c r="C11" s="118"/>
      <c r="D11" s="118"/>
      <c r="E11" s="119"/>
      <c r="F11" s="117" t="s">
        <v>37</v>
      </c>
      <c r="G11" s="118"/>
      <c r="H11" s="119"/>
      <c r="I11" s="83"/>
    </row>
    <row r="12" spans="1:21" s="7" customFormat="1" ht="42.75" customHeight="1" thickTop="1">
      <c r="A12" s="21" t="s">
        <v>9</v>
      </c>
      <c r="B12" s="22" t="s">
        <v>10</v>
      </c>
      <c r="C12" s="22" t="s">
        <v>42</v>
      </c>
      <c r="D12" s="22" t="s">
        <v>43</v>
      </c>
      <c r="E12" s="22" t="s">
        <v>12</v>
      </c>
      <c r="F12" s="26" t="s">
        <v>13</v>
      </c>
      <c r="G12" s="53" t="s">
        <v>36</v>
      </c>
      <c r="H12" s="56"/>
      <c r="I12" s="55"/>
      <c r="N12"/>
      <c r="O12"/>
      <c r="P12"/>
      <c r="Q12"/>
      <c r="R12"/>
      <c r="S12"/>
      <c r="T12"/>
      <c r="U12"/>
    </row>
    <row r="13" spans="1:21" s="4" customFormat="1" ht="15" thickBot="1">
      <c r="A13" s="37"/>
      <c r="B13" s="38"/>
      <c r="C13" s="51" t="s">
        <v>30</v>
      </c>
      <c r="D13" s="51" t="s">
        <v>31</v>
      </c>
      <c r="E13" s="51" t="s">
        <v>32</v>
      </c>
      <c r="F13" s="52" t="s">
        <v>33</v>
      </c>
      <c r="G13" s="54" t="s">
        <v>31</v>
      </c>
      <c r="H13" s="57" t="s">
        <v>14</v>
      </c>
      <c r="I13" s="68" t="s">
        <v>14</v>
      </c>
      <c r="N13"/>
      <c r="O13"/>
      <c r="P13"/>
      <c r="Q13"/>
      <c r="R13"/>
      <c r="S13"/>
      <c r="T13"/>
      <c r="U13"/>
    </row>
    <row r="14" spans="1:9" ht="15" thickBot="1" thickTop="1">
      <c r="A14" s="43" t="s">
        <v>27</v>
      </c>
      <c r="B14" s="44" t="s">
        <v>27</v>
      </c>
      <c r="C14" s="44" t="s">
        <v>0</v>
      </c>
      <c r="D14" s="44" t="s">
        <v>0</v>
      </c>
      <c r="E14" s="44" t="s">
        <v>0</v>
      </c>
      <c r="F14" s="45" t="s">
        <v>0</v>
      </c>
      <c r="G14" s="45" t="s">
        <v>0</v>
      </c>
      <c r="H14" s="58" t="s">
        <v>29</v>
      </c>
      <c r="I14" s="58" t="s">
        <v>11</v>
      </c>
    </row>
    <row r="15" spans="1:21" s="6" customFormat="1" ht="12" customHeight="1" thickTop="1">
      <c r="A15" s="39">
        <v>2</v>
      </c>
      <c r="B15" s="40" t="s">
        <v>28</v>
      </c>
      <c r="C15" s="40"/>
      <c r="D15" s="40"/>
      <c r="E15" s="41" t="s">
        <v>1</v>
      </c>
      <c r="F15" s="42" t="s">
        <v>1</v>
      </c>
      <c r="G15" s="69" t="s">
        <v>1</v>
      </c>
      <c r="H15" s="65" t="str">
        <f>IF((SUM(C15+D15)=0)," ",SUM(C15+D15))</f>
        <v> </v>
      </c>
      <c r="I15" s="66">
        <f>IF((SUM(C15+D15)=0),"",SUM((C15*0.21)+(D15*0.36)))</f>
      </c>
      <c r="K15" s="74"/>
      <c r="N15"/>
      <c r="O15"/>
      <c r="P15"/>
      <c r="Q15"/>
      <c r="R15"/>
      <c r="S15"/>
      <c r="T15"/>
      <c r="U15"/>
    </row>
    <row r="16" spans="1:9" ht="12" customHeight="1">
      <c r="A16" s="29">
        <v>2.3</v>
      </c>
      <c r="B16" s="28" t="s">
        <v>28</v>
      </c>
      <c r="C16" s="73"/>
      <c r="D16" s="73"/>
      <c r="E16" s="30" t="s">
        <v>1</v>
      </c>
      <c r="F16" s="31" t="s">
        <v>1</v>
      </c>
      <c r="G16" s="70" t="s">
        <v>1</v>
      </c>
      <c r="H16" s="65" t="str">
        <f>IF((SUM(C16+D16)=0)," ",SUM(C16+D16))</f>
        <v> </v>
      </c>
      <c r="I16" s="67">
        <f>IF((SUM(C16+D16)=0),"",SUM((C16*0.21)+(D16*0.36)))</f>
      </c>
    </row>
    <row r="17" spans="1:9" ht="12" customHeight="1">
      <c r="A17" s="29">
        <v>2.5</v>
      </c>
      <c r="B17" s="28" t="s">
        <v>28</v>
      </c>
      <c r="C17" s="73"/>
      <c r="D17" s="73"/>
      <c r="E17" s="30" t="s">
        <v>1</v>
      </c>
      <c r="F17" s="31" t="s">
        <v>1</v>
      </c>
      <c r="G17" s="70" t="s">
        <v>1</v>
      </c>
      <c r="H17" s="65" t="str">
        <f>IF((SUM(C17+D17)=0)," ",SUM(C17+D17))</f>
        <v> </v>
      </c>
      <c r="I17" s="67">
        <f>IF((SUM(C17+D17)=0),"",SUM((C17*0.21)+(D17*0.36)))</f>
      </c>
    </row>
    <row r="18" spans="1:9" ht="12" customHeight="1">
      <c r="A18" s="29">
        <v>2.7</v>
      </c>
      <c r="B18" s="28"/>
      <c r="C18" s="73"/>
      <c r="D18" s="73"/>
      <c r="E18" s="30" t="s">
        <v>1</v>
      </c>
      <c r="F18" s="31" t="s">
        <v>1</v>
      </c>
      <c r="G18" s="72"/>
      <c r="H18" s="65" t="str">
        <f>IF((SUM(C18+D18+G18)=0)," ",SUM(C18+D18+G18))</f>
        <v> </v>
      </c>
      <c r="I18" s="67">
        <f>IF((SUM(C18+D18+G18)=0),"",SUM((C18*0.21)+(D18*0.36)+(G18*0.36)))</f>
      </c>
    </row>
    <row r="19" spans="1:9" ht="12" customHeight="1">
      <c r="A19" s="29">
        <v>2.9</v>
      </c>
      <c r="B19" s="28"/>
      <c r="C19" s="28"/>
      <c r="D19" s="28"/>
      <c r="E19" s="30" t="s">
        <v>1</v>
      </c>
      <c r="F19" s="31" t="s">
        <v>1</v>
      </c>
      <c r="G19" s="70" t="s">
        <v>1</v>
      </c>
      <c r="H19" s="65" t="str">
        <f>IF((SUM(C19+D19)=0)," ",SUM(C19+D19))</f>
        <v> </v>
      </c>
      <c r="I19" s="67">
        <f>IF((SUM(C19+D19)=0),"",SUM((C19*0.21)+(D19*0.36)))</f>
      </c>
    </row>
    <row r="20" spans="1:9" ht="12" customHeight="1">
      <c r="A20" s="29">
        <v>3</v>
      </c>
      <c r="B20" s="28"/>
      <c r="C20" s="28"/>
      <c r="D20" s="28"/>
      <c r="E20" s="30" t="s">
        <v>1</v>
      </c>
      <c r="F20" s="31" t="s">
        <v>1</v>
      </c>
      <c r="G20" s="70"/>
      <c r="H20" s="65" t="str">
        <f>IF((SUM(C20+D20+G20)=0)," ",SUM(C20+D20+G20))</f>
        <v> </v>
      </c>
      <c r="I20" s="67">
        <f>IF((SUM(C20+D20+G20)=0),"",SUM((C20*0.21)+(D20*0.36+(G20*0.36))))</f>
      </c>
    </row>
    <row r="21" spans="1:9" ht="12" customHeight="1">
      <c r="A21" s="29">
        <v>3.2</v>
      </c>
      <c r="B21" s="28"/>
      <c r="C21" s="28"/>
      <c r="D21" s="28"/>
      <c r="E21" s="30" t="s">
        <v>1</v>
      </c>
      <c r="F21" s="31" t="s">
        <v>1</v>
      </c>
      <c r="G21" s="72"/>
      <c r="H21" s="65" t="str">
        <f>IF((SUM(C21+D21+G21)=0)," ",SUM(C21+D21+G21))</f>
        <v> </v>
      </c>
      <c r="I21" s="67">
        <f>IF((SUM(C21+D21+G21)=0),"",SUM((C21*0.21)+(D21*0.36+(G21*0.36))))</f>
      </c>
    </row>
    <row r="22" spans="1:9" ht="12" customHeight="1">
      <c r="A22" s="29">
        <v>3.5</v>
      </c>
      <c r="B22" s="28" t="s">
        <v>28</v>
      </c>
      <c r="C22" s="28"/>
      <c r="D22" s="28"/>
      <c r="E22" s="30" t="s">
        <v>1</v>
      </c>
      <c r="F22" s="31" t="s">
        <v>1</v>
      </c>
      <c r="G22" s="72"/>
      <c r="H22" s="65" t="str">
        <f>IF((SUM(C22+D22+G22)=0)," ",SUM(C22+D22+G22))</f>
        <v> </v>
      </c>
      <c r="I22" s="67">
        <f>IF((SUM(C22+D22+G22)=0),"",SUM((C22*0.21)+(D22*0.36+(G22*0.36))))</f>
      </c>
    </row>
    <row r="23" spans="1:9" ht="12" customHeight="1">
      <c r="A23" s="29">
        <v>3.8</v>
      </c>
      <c r="B23" s="28"/>
      <c r="C23" s="28" t="s">
        <v>1</v>
      </c>
      <c r="D23" s="28" t="s">
        <v>1</v>
      </c>
      <c r="E23" s="30" t="s">
        <v>1</v>
      </c>
      <c r="F23" s="31" t="s">
        <v>1</v>
      </c>
      <c r="G23" s="72"/>
      <c r="H23" s="65" t="str">
        <f>IF((G23)=0," ",G23)</f>
        <v> </v>
      </c>
      <c r="I23" s="76" t="str">
        <f>IF((G23)=0," ",G23*0.36)</f>
        <v> </v>
      </c>
    </row>
    <row r="24" spans="1:9" ht="12" customHeight="1">
      <c r="A24" s="29">
        <v>4</v>
      </c>
      <c r="B24" s="28" t="s">
        <v>28</v>
      </c>
      <c r="C24" s="28"/>
      <c r="D24" s="28"/>
      <c r="E24" s="30" t="s">
        <v>1</v>
      </c>
      <c r="F24" s="31" t="s">
        <v>1</v>
      </c>
      <c r="G24" s="72"/>
      <c r="H24" s="65" t="str">
        <f>IF((SUM(C24+D24+G24)=0)," ",SUM(C24+D24+G24))</f>
        <v> </v>
      </c>
      <c r="I24" s="67">
        <f>IF((SUM(C24+D24+G24)=0),"",SUM((C24*0.21)+(D24*0.36)+(G24*0.36)))</f>
      </c>
    </row>
    <row r="25" spans="1:9" ht="12" customHeight="1">
      <c r="A25" s="29">
        <v>4.3</v>
      </c>
      <c r="B25" s="28" t="s">
        <v>28</v>
      </c>
      <c r="C25" s="28"/>
      <c r="D25" s="28"/>
      <c r="E25" s="30" t="s">
        <v>1</v>
      </c>
      <c r="F25" s="31" t="s">
        <v>1</v>
      </c>
      <c r="G25" s="70" t="s">
        <v>1</v>
      </c>
      <c r="H25" s="65" t="str">
        <f>IF((SUM(C25+D25)=0)," ",SUM(C25+D25))</f>
        <v> </v>
      </c>
      <c r="I25" s="67">
        <f aca="true" t="shared" si="0" ref="I25:I30">IF((SUM(C25+D25)=0),"",SUM((C25*0.21)+(D25*0.36)))</f>
      </c>
    </row>
    <row r="26" spans="1:9" ht="12" customHeight="1">
      <c r="A26" s="29">
        <v>4.5</v>
      </c>
      <c r="B26" s="28" t="s">
        <v>28</v>
      </c>
      <c r="C26" s="28"/>
      <c r="D26" s="28"/>
      <c r="E26" s="28"/>
      <c r="F26" s="31" t="s">
        <v>1</v>
      </c>
      <c r="G26" s="70" t="s">
        <v>1</v>
      </c>
      <c r="H26" s="65" t="str">
        <f>IF((SUM(C26+D26+E26)=0)," ",SUM(C26+D26+E26))</f>
        <v> </v>
      </c>
      <c r="I26" s="67">
        <f>IF((SUM(C26+D26+E26)=0),"",SUM((C26*0.21)+(D26*0.36+(E26*1.78))))</f>
      </c>
    </row>
    <row r="27" spans="1:9" ht="12" customHeight="1">
      <c r="A27" s="29">
        <v>5</v>
      </c>
      <c r="B27" s="28" t="s">
        <v>28</v>
      </c>
      <c r="C27" s="28"/>
      <c r="D27" s="28"/>
      <c r="E27" s="28"/>
      <c r="F27" s="31" t="s">
        <v>1</v>
      </c>
      <c r="G27" s="70" t="s">
        <v>1</v>
      </c>
      <c r="H27" s="65" t="str">
        <f>IF((SUM(C27+D27+E27)=0)," ",SUM(C27+D27+E27))</f>
        <v> </v>
      </c>
      <c r="I27" s="67">
        <f>IF((SUM(C27+D27+E27)=0),"",SUM((C27*0.21)+(D27*0.36+(E27*1.78))))</f>
      </c>
    </row>
    <row r="28" spans="1:9" ht="12" customHeight="1">
      <c r="A28" s="29">
        <v>5.4</v>
      </c>
      <c r="B28" s="28" t="s">
        <v>28</v>
      </c>
      <c r="C28" s="28"/>
      <c r="D28" s="28"/>
      <c r="E28" s="30" t="s">
        <v>1</v>
      </c>
      <c r="F28" s="31" t="s">
        <v>1</v>
      </c>
      <c r="G28" s="70" t="s">
        <v>1</v>
      </c>
      <c r="H28" s="65" t="str">
        <f>IF((SUM(C28+D28)=0)," ",SUM(C28+D28))</f>
        <v> </v>
      </c>
      <c r="I28" s="67">
        <f t="shared" si="0"/>
      </c>
    </row>
    <row r="29" spans="1:9" ht="12" customHeight="1">
      <c r="A29" s="29">
        <v>6</v>
      </c>
      <c r="B29" s="28" t="s">
        <v>28</v>
      </c>
      <c r="C29" s="28"/>
      <c r="D29" s="28"/>
      <c r="E29" s="28"/>
      <c r="F29" s="31" t="s">
        <v>1</v>
      </c>
      <c r="G29" s="70" t="s">
        <v>1</v>
      </c>
      <c r="H29" s="65" t="str">
        <f>IF((SUM(C29+D29+E29)=0)," ",SUM(C29+D29+E29))</f>
        <v> </v>
      </c>
      <c r="I29" s="67">
        <f>IF((SUM(C29+D29+E29)=0),"",SUM((C29*0.21)+(D29*0.36)+(E29*1.78)))</f>
      </c>
    </row>
    <row r="30" spans="1:9" ht="12" customHeight="1">
      <c r="A30" s="29">
        <v>6.5</v>
      </c>
      <c r="B30" s="28" t="s">
        <v>28</v>
      </c>
      <c r="C30" s="28"/>
      <c r="D30" s="28"/>
      <c r="E30" s="30" t="s">
        <v>1</v>
      </c>
      <c r="F30" s="31" t="s">
        <v>1</v>
      </c>
      <c r="G30" s="70" t="s">
        <v>1</v>
      </c>
      <c r="H30" s="65" t="str">
        <f>IF((SUM(C30+D30)=0)," ",SUM(C30+D30))</f>
        <v> </v>
      </c>
      <c r="I30" s="67">
        <f t="shared" si="0"/>
      </c>
    </row>
    <row r="31" spans="1:9" ht="12" customHeight="1">
      <c r="A31" s="29">
        <v>7</v>
      </c>
      <c r="B31" s="28"/>
      <c r="C31" s="28"/>
      <c r="D31" s="28"/>
      <c r="E31" s="28"/>
      <c r="F31" s="31" t="s">
        <v>1</v>
      </c>
      <c r="G31" s="70" t="s">
        <v>1</v>
      </c>
      <c r="H31" s="65" t="str">
        <f>IF((SUM(C31+D31+E31)=0)," ",SUM(C31+D31+E31))</f>
        <v> </v>
      </c>
      <c r="I31" s="67">
        <f>IF((SUM(C31+D31+E31)=0),"",SUM((C31*0.21)+(D31*0.36)+(E31*1.78)))</f>
      </c>
    </row>
    <row r="32" spans="1:9" ht="12" customHeight="1">
      <c r="A32" s="29">
        <v>8</v>
      </c>
      <c r="B32" s="28" t="s">
        <v>28</v>
      </c>
      <c r="C32" s="28"/>
      <c r="D32" s="28"/>
      <c r="E32" s="28"/>
      <c r="F32" s="31" t="s">
        <v>1</v>
      </c>
      <c r="G32" s="70" t="s">
        <v>1</v>
      </c>
      <c r="H32" s="65" t="str">
        <f aca="true" t="shared" si="1" ref="H32:H37">IF((SUM(C32+D32+E32)=0)," ",SUM(C32+D32+E32))</f>
        <v> </v>
      </c>
      <c r="I32" s="67">
        <f aca="true" t="shared" si="2" ref="I32:I37">IF((SUM(C32+D32+E32)=0),"",SUM((C32*0.21)+(D32*0.36)+(E32*1.78)))</f>
      </c>
    </row>
    <row r="33" spans="1:9" ht="12" customHeight="1">
      <c r="A33" s="29">
        <v>9</v>
      </c>
      <c r="B33" s="28" t="s">
        <v>28</v>
      </c>
      <c r="C33" s="28"/>
      <c r="D33" s="28"/>
      <c r="E33" s="28"/>
      <c r="F33" s="31" t="s">
        <v>1</v>
      </c>
      <c r="G33" s="70" t="s">
        <v>1</v>
      </c>
      <c r="H33" s="65" t="str">
        <f t="shared" si="1"/>
        <v> </v>
      </c>
      <c r="I33" s="67">
        <f t="shared" si="2"/>
      </c>
    </row>
    <row r="34" spans="1:9" ht="12" customHeight="1">
      <c r="A34" s="29">
        <v>10</v>
      </c>
      <c r="B34" s="28" t="s">
        <v>28</v>
      </c>
      <c r="C34" s="28"/>
      <c r="D34" s="28"/>
      <c r="E34" s="28"/>
      <c r="F34" s="31" t="s">
        <v>1</v>
      </c>
      <c r="G34" s="70" t="s">
        <v>1</v>
      </c>
      <c r="H34" s="65" t="str">
        <f t="shared" si="1"/>
        <v> </v>
      </c>
      <c r="I34" s="67">
        <f t="shared" si="2"/>
      </c>
    </row>
    <row r="35" spans="1:9" ht="12" customHeight="1">
      <c r="A35" s="29">
        <v>11</v>
      </c>
      <c r="B35" s="28" t="s">
        <v>28</v>
      </c>
      <c r="C35" s="28"/>
      <c r="D35" s="28"/>
      <c r="E35" s="28"/>
      <c r="F35" s="31" t="s">
        <v>1</v>
      </c>
      <c r="G35" s="70" t="s">
        <v>1</v>
      </c>
      <c r="H35" s="65" t="str">
        <f t="shared" si="1"/>
        <v> </v>
      </c>
      <c r="I35" s="67">
        <f t="shared" si="2"/>
      </c>
    </row>
    <row r="36" spans="1:9" ht="12" customHeight="1">
      <c r="A36" s="29">
        <v>12</v>
      </c>
      <c r="B36" s="28"/>
      <c r="C36" s="28"/>
      <c r="D36" s="28"/>
      <c r="E36" s="28"/>
      <c r="F36" s="31" t="s">
        <v>1</v>
      </c>
      <c r="G36" s="70" t="s">
        <v>1</v>
      </c>
      <c r="H36" s="65" t="str">
        <f t="shared" si="1"/>
        <v> </v>
      </c>
      <c r="I36" s="67">
        <f t="shared" si="2"/>
      </c>
    </row>
    <row r="37" spans="1:9" ht="12" customHeight="1">
      <c r="A37" s="29">
        <v>14</v>
      </c>
      <c r="B37" s="28" t="s">
        <v>28</v>
      </c>
      <c r="C37" s="28"/>
      <c r="D37" s="28"/>
      <c r="E37" s="28"/>
      <c r="F37" s="31" t="s">
        <v>1</v>
      </c>
      <c r="G37" s="70" t="s">
        <v>1</v>
      </c>
      <c r="H37" s="65" t="str">
        <f t="shared" si="1"/>
        <v> </v>
      </c>
      <c r="I37" s="67">
        <f t="shared" si="2"/>
      </c>
    </row>
    <row r="38" spans="1:9" ht="12" customHeight="1">
      <c r="A38" s="29">
        <v>16</v>
      </c>
      <c r="B38" s="28" t="s">
        <v>28</v>
      </c>
      <c r="C38" s="30" t="s">
        <v>1</v>
      </c>
      <c r="D38" s="30" t="s">
        <v>1</v>
      </c>
      <c r="E38" s="28"/>
      <c r="F38" s="32"/>
      <c r="G38" s="70" t="s">
        <v>1</v>
      </c>
      <c r="H38" s="65" t="str">
        <f>IF((SUM(E38+F38)=0)," ",SUM(E38+F38))</f>
        <v> </v>
      </c>
      <c r="I38" s="67">
        <f>IF((SUM(E38+F38)=0),"",SUM((E38*1.78)+(F38*0.77)))</f>
      </c>
    </row>
    <row r="39" spans="1:9" ht="12" customHeight="1">
      <c r="A39" s="29">
        <v>18</v>
      </c>
      <c r="B39" s="28" t="s">
        <v>28</v>
      </c>
      <c r="C39" s="30" t="s">
        <v>1</v>
      </c>
      <c r="D39" s="30" t="s">
        <v>1</v>
      </c>
      <c r="E39" s="30" t="s">
        <v>1</v>
      </c>
      <c r="F39" s="32"/>
      <c r="G39" s="70" t="s">
        <v>1</v>
      </c>
      <c r="H39" s="65" t="str">
        <f>IF((F39)=0," ",F39)</f>
        <v> </v>
      </c>
      <c r="I39" s="76" t="str">
        <f>IF((F39)=0," ",F39*0.77)</f>
        <v> </v>
      </c>
    </row>
    <row r="40" spans="1:9" ht="12" customHeight="1">
      <c r="A40" s="29">
        <v>20</v>
      </c>
      <c r="B40" s="28" t="s">
        <v>28</v>
      </c>
      <c r="C40" s="30" t="s">
        <v>1</v>
      </c>
      <c r="D40" s="30" t="s">
        <v>1</v>
      </c>
      <c r="E40" s="30" t="s">
        <v>1</v>
      </c>
      <c r="F40" s="32"/>
      <c r="G40" s="70" t="s">
        <v>1</v>
      </c>
      <c r="H40" s="65" t="str">
        <f>IF((F40)=0," ",F40)</f>
        <v> </v>
      </c>
      <c r="I40" s="77" t="str">
        <f>IF((F40)=0," ",F40*0.77)</f>
        <v> </v>
      </c>
    </row>
    <row r="41" spans="1:9" ht="12" customHeight="1">
      <c r="A41" s="29">
        <v>22</v>
      </c>
      <c r="B41" s="28" t="s">
        <v>28</v>
      </c>
      <c r="C41" s="30" t="s">
        <v>1</v>
      </c>
      <c r="D41" s="30" t="s">
        <v>1</v>
      </c>
      <c r="E41" s="30" t="s">
        <v>1</v>
      </c>
      <c r="F41" s="32"/>
      <c r="G41" s="70" t="s">
        <v>1</v>
      </c>
      <c r="H41" s="65" t="str">
        <f>IF((F41)=0," ",F41)</f>
        <v> </v>
      </c>
      <c r="I41" s="77" t="str">
        <f>IF((F41)=0," ",F41*0.77)</f>
        <v> </v>
      </c>
    </row>
    <row r="42" spans="1:9" ht="12" customHeight="1" thickBot="1">
      <c r="A42" s="33">
        <v>24</v>
      </c>
      <c r="B42" s="28" t="s">
        <v>28</v>
      </c>
      <c r="C42" s="34" t="s">
        <v>1</v>
      </c>
      <c r="D42" s="34" t="s">
        <v>1</v>
      </c>
      <c r="E42" s="34" t="s">
        <v>1</v>
      </c>
      <c r="F42" s="32"/>
      <c r="G42" s="71" t="s">
        <v>1</v>
      </c>
      <c r="H42" s="65" t="str">
        <f>IF((F42)=0," ",F42)</f>
        <v> </v>
      </c>
      <c r="I42" s="78" t="str">
        <f>IF((F42)=0," ",F42*0.77)</f>
        <v> </v>
      </c>
    </row>
    <row r="43" spans="1:9" ht="12" customHeight="1" thickTop="1">
      <c r="A43" s="108" t="s">
        <v>15</v>
      </c>
      <c r="B43" s="109"/>
      <c r="C43" s="109"/>
      <c r="D43" s="109"/>
      <c r="E43" s="109"/>
      <c r="F43" s="109"/>
      <c r="G43" s="110"/>
      <c r="H43" s="75">
        <f>SUM(H15:H42)</f>
        <v>0</v>
      </c>
      <c r="I43" s="79">
        <f>SUM(I15:I42)</f>
        <v>0</v>
      </c>
    </row>
    <row r="44" spans="1:9" ht="12" customHeight="1">
      <c r="A44" s="133" t="s">
        <v>16</v>
      </c>
      <c r="B44" s="134"/>
      <c r="C44" s="134"/>
      <c r="D44" s="134"/>
      <c r="E44" s="134"/>
      <c r="F44" s="134"/>
      <c r="G44" s="134"/>
      <c r="H44" s="135"/>
      <c r="I44" s="59">
        <f>IF(OR(ISBLANK(I51),(ISTEXT(I52))),"",H43*1)</f>
      </c>
    </row>
    <row r="45" spans="1:9" ht="12" customHeight="1" thickBot="1">
      <c r="A45" s="85" t="s">
        <v>17</v>
      </c>
      <c r="B45" s="86"/>
      <c r="C45" s="86"/>
      <c r="D45" s="86"/>
      <c r="E45" s="86"/>
      <c r="F45" s="86"/>
      <c r="G45" s="86"/>
      <c r="H45" s="87"/>
      <c r="I45" s="60">
        <f>IF(ISBLANK(I52),2.5," ")</f>
        <v>2.5</v>
      </c>
    </row>
    <row r="46" spans="1:9" ht="16.5" customHeight="1" thickBot="1" thickTop="1">
      <c r="A46" s="129" t="s">
        <v>40</v>
      </c>
      <c r="B46" s="130"/>
      <c r="C46" s="130"/>
      <c r="D46" s="88" t="s">
        <v>35</v>
      </c>
      <c r="E46" s="89"/>
      <c r="F46" s="89"/>
      <c r="G46" s="89"/>
      <c r="H46" s="90"/>
      <c r="I46" s="27">
        <f>SUM(I43:I45)</f>
        <v>2.5</v>
      </c>
    </row>
    <row r="47" spans="1:9" ht="6" customHeight="1" thickBot="1" thickTop="1">
      <c r="A47" s="11"/>
      <c r="B47" s="12"/>
      <c r="C47" s="8"/>
      <c r="D47" s="8"/>
      <c r="E47" s="8"/>
      <c r="F47" s="9"/>
      <c r="G47" s="1"/>
      <c r="H47" s="10"/>
      <c r="I47" s="63"/>
    </row>
    <row r="48" spans="1:9" ht="23.25" customHeight="1" thickBot="1" thickTop="1">
      <c r="A48" s="121" t="s">
        <v>25</v>
      </c>
      <c r="B48" s="122"/>
      <c r="C48" s="94" t="s">
        <v>22</v>
      </c>
      <c r="D48" s="95"/>
      <c r="E48" s="95"/>
      <c r="F48" s="95"/>
      <c r="G48" s="95"/>
      <c r="H48" s="96"/>
      <c r="I48" s="16" t="s">
        <v>18</v>
      </c>
    </row>
    <row r="49" spans="1:9" ht="15.75" customHeight="1" thickTop="1">
      <c r="A49" s="123"/>
      <c r="B49" s="124"/>
      <c r="C49" s="97" t="s">
        <v>34</v>
      </c>
      <c r="D49" s="98"/>
      <c r="E49" s="98"/>
      <c r="F49" s="98"/>
      <c r="G49" s="98"/>
      <c r="H49" s="99"/>
      <c r="I49" s="80"/>
    </row>
    <row r="50" spans="1:9" ht="15.75" customHeight="1">
      <c r="A50" s="123"/>
      <c r="B50" s="124"/>
      <c r="C50" s="100" t="s">
        <v>24</v>
      </c>
      <c r="D50" s="101"/>
      <c r="E50" s="101"/>
      <c r="F50" s="101"/>
      <c r="G50" s="101"/>
      <c r="H50" s="102"/>
      <c r="I50" s="61"/>
    </row>
    <row r="51" spans="1:9" ht="15.75" customHeight="1">
      <c r="A51" s="123"/>
      <c r="B51" s="124"/>
      <c r="C51" s="106" t="s">
        <v>21</v>
      </c>
      <c r="D51" s="107"/>
      <c r="E51" s="107"/>
      <c r="F51" s="103" t="s">
        <v>19</v>
      </c>
      <c r="G51" s="104"/>
      <c r="H51" s="105"/>
      <c r="I51" s="61"/>
    </row>
    <row r="52" spans="1:9" ht="15.75" customHeight="1" thickBot="1">
      <c r="A52" s="125"/>
      <c r="B52" s="126"/>
      <c r="C52" s="131" t="s">
        <v>21</v>
      </c>
      <c r="D52" s="132"/>
      <c r="E52" s="132"/>
      <c r="F52" s="50"/>
      <c r="G52" s="64" t="s">
        <v>20</v>
      </c>
      <c r="H52" s="35"/>
      <c r="I52" s="62"/>
    </row>
    <row r="53" ht="15" thickTop="1"/>
    <row r="55" ht="14.25">
      <c r="B55" s="17"/>
    </row>
    <row r="57" ht="14.25">
      <c r="F57" s="46"/>
    </row>
  </sheetData>
  <sheetProtection/>
  <mergeCells count="26">
    <mergeCell ref="C52:E52"/>
    <mergeCell ref="A44:H44"/>
    <mergeCell ref="A8:E8"/>
    <mergeCell ref="G1:H2"/>
    <mergeCell ref="A2:F2"/>
    <mergeCell ref="C3:I3"/>
    <mergeCell ref="A1:F1"/>
    <mergeCell ref="A7:I7"/>
    <mergeCell ref="A11:E11"/>
    <mergeCell ref="A9:E9"/>
    <mergeCell ref="F51:H51"/>
    <mergeCell ref="C51:E51"/>
    <mergeCell ref="A43:G43"/>
    <mergeCell ref="C5:I5"/>
    <mergeCell ref="I1:I2"/>
    <mergeCell ref="F11:H11"/>
    <mergeCell ref="C4:I4"/>
    <mergeCell ref="A48:B52"/>
    <mergeCell ref="C6:G6"/>
    <mergeCell ref="A46:C46"/>
    <mergeCell ref="A45:H45"/>
    <mergeCell ref="D46:H46"/>
    <mergeCell ref="A10:E10"/>
    <mergeCell ref="C48:H48"/>
    <mergeCell ref="C49:H49"/>
    <mergeCell ref="C50:H50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2"/>
  <ignoredErrors>
    <ignoredError sqref="H29:I29 H23 H18: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Oomen</dc:creator>
  <cp:keywords/>
  <dc:description/>
  <cp:lastModifiedBy>Ad Oomen</cp:lastModifiedBy>
  <cp:lastPrinted>2018-09-13T09:59:35Z</cp:lastPrinted>
  <dcterms:created xsi:type="dcterms:W3CDTF">2012-02-14T12:01:47Z</dcterms:created>
  <dcterms:modified xsi:type="dcterms:W3CDTF">2018-09-28T14:18:45Z</dcterms:modified>
  <cp:category/>
  <cp:version/>
  <cp:contentType/>
  <cp:contentStatus/>
</cp:coreProperties>
</file>